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icoleta\Desktop\"/>
    </mc:Choice>
  </mc:AlternateContent>
  <bookViews>
    <workbookView xWindow="0" yWindow="0" windowWidth="23016" windowHeight="9324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E50" i="1" l="1"/>
  <c r="F50" i="1" s="1"/>
  <c r="G50" i="1" s="1"/>
  <c r="E45" i="1"/>
  <c r="F45" i="1" s="1"/>
  <c r="D6" i="1"/>
  <c r="D45" i="1" s="1"/>
  <c r="D12" i="1"/>
  <c r="E12" i="1"/>
  <c r="F12" i="1"/>
  <c r="C12" i="1"/>
  <c r="C16" i="1" s="1"/>
  <c r="C69" i="1"/>
  <c r="E68" i="1"/>
  <c r="F68" i="1" s="1"/>
  <c r="E67" i="1"/>
  <c r="C64" i="1"/>
  <c r="E64" i="1" s="1"/>
  <c r="F64" i="1" s="1"/>
  <c r="C62" i="1"/>
  <c r="E62" i="1" s="1"/>
  <c r="F62" i="1" s="1"/>
  <c r="F60" i="1"/>
  <c r="G60" i="1" s="1"/>
  <c r="E58" i="1"/>
  <c r="F58" i="1" s="1"/>
  <c r="E56" i="1"/>
  <c r="F56" i="1" s="1"/>
  <c r="C51" i="1"/>
  <c r="E51" i="1" s="1"/>
  <c r="F51" i="1" s="1"/>
  <c r="C49" i="1"/>
  <c r="E42" i="1"/>
  <c r="F42" i="1" s="1"/>
  <c r="E41" i="1"/>
  <c r="F41" i="1" s="1"/>
  <c r="D37" i="1"/>
  <c r="C37" i="1"/>
  <c r="E37" i="1" s="1"/>
  <c r="E34" i="1"/>
  <c r="F34" i="1" s="1"/>
  <c r="E33" i="1"/>
  <c r="F33" i="1" s="1"/>
  <c r="E32" i="1"/>
  <c r="F32" i="1" s="1"/>
  <c r="G32" i="1" s="1"/>
  <c r="E30" i="1"/>
  <c r="F30" i="1" s="1"/>
  <c r="C29" i="1"/>
  <c r="C28" i="1"/>
  <c r="E28" i="1" s="1"/>
  <c r="C26" i="1"/>
  <c r="E26" i="1" s="1"/>
  <c r="F26" i="1" s="1"/>
  <c r="G26" i="1" s="1"/>
  <c r="C25" i="1"/>
  <c r="C23" i="1"/>
  <c r="C22" i="1"/>
  <c r="E22" i="1" s="1"/>
  <c r="F22" i="1" s="1"/>
  <c r="D21" i="1"/>
  <c r="E15" i="1"/>
  <c r="F15" i="1" s="1"/>
  <c r="E14" i="1"/>
  <c r="F14" i="1" s="1"/>
  <c r="D14" i="1"/>
  <c r="E13" i="1"/>
  <c r="G14" i="1" l="1"/>
  <c r="G51" i="1"/>
  <c r="D68" i="1"/>
  <c r="D15" i="1"/>
  <c r="D34" i="1"/>
  <c r="G56" i="1"/>
  <c r="G64" i="1"/>
  <c r="G68" i="1"/>
  <c r="E16" i="1"/>
  <c r="D33" i="1"/>
  <c r="D50" i="1"/>
  <c r="G22" i="1"/>
  <c r="G33" i="1"/>
  <c r="G62" i="1"/>
  <c r="G45" i="1"/>
  <c r="D13" i="1"/>
  <c r="D16" i="1" s="1"/>
  <c r="D29" i="1"/>
  <c r="G41" i="1"/>
  <c r="G15" i="1"/>
  <c r="D25" i="1"/>
  <c r="G30" i="1"/>
  <c r="G34" i="1"/>
  <c r="G42" i="1"/>
  <c r="D67" i="1"/>
  <c r="D69" i="1" s="1"/>
  <c r="E29" i="1"/>
  <c r="F29" i="1" s="1"/>
  <c r="G29" i="1" s="1"/>
  <c r="F37" i="1"/>
  <c r="G37" i="1" s="1"/>
  <c r="C27" i="1"/>
  <c r="E69" i="1"/>
  <c r="D64" i="1"/>
  <c r="D22" i="1"/>
  <c r="D26" i="1"/>
  <c r="F28" i="1"/>
  <c r="G28" i="1" s="1"/>
  <c r="D30" i="1"/>
  <c r="E21" i="1"/>
  <c r="F21" i="1" s="1"/>
  <c r="G21" i="1" s="1"/>
  <c r="E25" i="1"/>
  <c r="F25" i="1" s="1"/>
  <c r="G25" i="1" s="1"/>
  <c r="E63" i="1"/>
  <c r="F63" i="1" s="1"/>
  <c r="G63" i="1" s="1"/>
  <c r="C71" i="1"/>
  <c r="E18" i="1"/>
  <c r="E23" i="1"/>
  <c r="F23" i="1" s="1"/>
  <c r="E36" i="1"/>
  <c r="E35" i="1" s="1"/>
  <c r="E49" i="1"/>
  <c r="F49" i="1" s="1"/>
  <c r="G49" i="1" s="1"/>
  <c r="D49" i="1"/>
  <c r="E31" i="1"/>
  <c r="F31" i="1" s="1"/>
  <c r="D31" i="1"/>
  <c r="E55" i="1"/>
  <c r="G58" i="1"/>
  <c r="G12" i="1"/>
  <c r="D40" i="1"/>
  <c r="E40" i="1"/>
  <c r="E39" i="1" s="1"/>
  <c r="E38" i="1" s="1"/>
  <c r="D18" i="1"/>
  <c r="D23" i="1"/>
  <c r="F13" i="1"/>
  <c r="F16" i="1" s="1"/>
  <c r="C20" i="1"/>
  <c r="E24" i="1"/>
  <c r="F24" i="1" s="1"/>
  <c r="G24" i="1" s="1"/>
  <c r="D24" i="1"/>
  <c r="C52" i="1"/>
  <c r="E52" i="1"/>
  <c r="F59" i="1"/>
  <c r="G59" i="1" s="1"/>
  <c r="E61" i="1"/>
  <c r="E57" i="1" s="1"/>
  <c r="D28" i="1"/>
  <c r="D32" i="1"/>
  <c r="D41" i="1"/>
  <c r="D51" i="1"/>
  <c r="F67" i="1"/>
  <c r="C43" i="1" l="1"/>
  <c r="E71" i="1"/>
  <c r="D20" i="1"/>
  <c r="G31" i="1"/>
  <c r="G27" i="1" s="1"/>
  <c r="F27" i="1"/>
  <c r="D27" i="1"/>
  <c r="D65" i="1"/>
  <c r="E27" i="1"/>
  <c r="F55" i="1"/>
  <c r="G55" i="1" s="1"/>
  <c r="E20" i="1"/>
  <c r="G23" i="1"/>
  <c r="G20" i="1" s="1"/>
  <c r="F20" i="1"/>
  <c r="F69" i="1"/>
  <c r="G67" i="1"/>
  <c r="G69" i="1" s="1"/>
  <c r="F52" i="1"/>
  <c r="G52" i="1"/>
  <c r="D71" i="1"/>
  <c r="F40" i="1"/>
  <c r="C65" i="1"/>
  <c r="C70" i="1" s="1"/>
  <c r="F36" i="1"/>
  <c r="F18" i="1"/>
  <c r="G18" i="1" s="1"/>
  <c r="D52" i="1"/>
  <c r="D39" i="1"/>
  <c r="D38" i="1" s="1"/>
  <c r="F61" i="1"/>
  <c r="G61" i="1" s="1"/>
  <c r="G57" i="1" s="1"/>
  <c r="G13" i="1"/>
  <c r="G16" i="1"/>
  <c r="E65" i="1"/>
  <c r="D43" i="1" l="1"/>
  <c r="F71" i="1"/>
  <c r="E43" i="1"/>
  <c r="E70" i="1" s="1"/>
  <c r="F35" i="1"/>
  <c r="G36" i="1"/>
  <c r="G35" i="1" s="1"/>
  <c r="G65" i="1"/>
  <c r="D70" i="1"/>
  <c r="G71" i="1"/>
  <c r="F39" i="1"/>
  <c r="F38" i="1" s="1"/>
  <c r="G40" i="1"/>
  <c r="G39" i="1" s="1"/>
  <c r="G38" i="1" s="1"/>
  <c r="F57" i="1"/>
  <c r="F65" i="1" s="1"/>
  <c r="G43" i="1" l="1"/>
  <c r="G70" i="1"/>
  <c r="F43" i="1"/>
  <c r="F70" i="1" s="1"/>
</calcChain>
</file>

<file path=xl/sharedStrings.xml><?xml version="1.0" encoding="utf-8"?>
<sst xmlns="http://schemas.openxmlformats.org/spreadsheetml/2006/main" count="109" uniqueCount="101">
  <si>
    <t>DEVIZ GENERAL</t>
  </si>
  <si>
    <t>al obiectivului de investiţie:</t>
  </si>
  <si>
    <t>cota TVA</t>
  </si>
  <si>
    <t>lei/euro la cursul BCE</t>
  </si>
  <si>
    <t>Nr. crt.</t>
  </si>
  <si>
    <t>Denumirea capitolelor şi subcapitolelor de cheltuieli</t>
  </si>
  <si>
    <t>Valoare</t>
  </si>
  <si>
    <t>TVA</t>
  </si>
  <si>
    <t>Valoare cu</t>
  </si>
  <si>
    <t>(fără TVA)</t>
  </si>
  <si>
    <t>LEI</t>
  </si>
  <si>
    <t>EURO</t>
  </si>
  <si>
    <t>CAPITOLUL 1 Cheltuieli pentru obţinerea şi amenajarea terenului</t>
  </si>
  <si>
    <t>1.1</t>
  </si>
  <si>
    <t>Obţinerea terenului</t>
  </si>
  <si>
    <t>1.2</t>
  </si>
  <si>
    <t>Amenajarea terenului</t>
  </si>
  <si>
    <t>1.3</t>
  </si>
  <si>
    <t>Amenajări pentru protecţia mediului şi aducerea terenului la starea iniţială</t>
  </si>
  <si>
    <t>1.4</t>
  </si>
  <si>
    <t>Cheltuieli pentru relocarea/protecţia utilităţilor</t>
  </si>
  <si>
    <t>Total capitol 1</t>
  </si>
  <si>
    <t>CAPITOLUL 2 Cheltuieli pentru asigurarea utilităţilor necesare obiectivului de investiţii</t>
  </si>
  <si>
    <t>Total capitol 2</t>
  </si>
  <si>
    <t>CAPITOLUL 3 Cheltuieli pentru proiectare şi asistenţă tehnică</t>
  </si>
  <si>
    <t>3.1</t>
  </si>
  <si>
    <t>Studii</t>
  </si>
  <si>
    <t>3.1.1. Studii de teren</t>
  </si>
  <si>
    <t>3.1.2. Raport privind impactul asupra mediului</t>
  </si>
  <si>
    <t>3.1.3. Alte studii specifice</t>
  </si>
  <si>
    <t>3.2</t>
  </si>
  <si>
    <t>Documentaţii-suport şi cheltuieli pentru obţinerea de avize, acorduri şi autorizaţii</t>
  </si>
  <si>
    <t>3.3</t>
  </si>
  <si>
    <t>Expertizare tehnică</t>
  </si>
  <si>
    <t>3.4</t>
  </si>
  <si>
    <t>Certificarea performanţei energetice şi auditul energetic al clădirilor</t>
  </si>
  <si>
    <t>3.5</t>
  </si>
  <si>
    <t>Proiectare</t>
  </si>
  <si>
    <t>3.5.1. Temă de proiectare</t>
  </si>
  <si>
    <t>3.5.2. Studiu de prefezabilitate</t>
  </si>
  <si>
    <t>3.5.3. Studiu de fezabilitate/documentaţie de avizare a lucrărilor de intervenţii şi deviz general</t>
  </si>
  <si>
    <t>3.5.4. Documentaţiile tehnice necesare în vederea obţinerii avizelor/acordurilor /autorizaţiilor</t>
  </si>
  <si>
    <t>3.5.5. Verificarea tehnică de calitate a proiectului tehnic şi a detaliilor de execuţie</t>
  </si>
  <si>
    <t>3.5.6. Proiect tehnic şi detalii de execuţie</t>
  </si>
  <si>
    <t>3.6</t>
  </si>
  <si>
    <t>Organizarea procedurilor de achiziţie</t>
  </si>
  <si>
    <t>3.7</t>
  </si>
  <si>
    <t>Consultanţă</t>
  </si>
  <si>
    <t>3.7.1. Managementul de proiect pentru obiectivul de investiţii</t>
  </si>
  <si>
    <t>3.7.2. Auditul financiar</t>
  </si>
  <si>
    <t>3.8</t>
  </si>
  <si>
    <t>Asistenţă tehnică</t>
  </si>
  <si>
    <t>3.8.1. Asistenţă tehnică din partea proiectantului</t>
  </si>
  <si>
    <t>3.8.1.1. pe perioada de execuţie a lucrărilor</t>
  </si>
  <si>
    <t>3.8.1.2. pentru participarea proiectantului la fazele incluse în programul de control al lucrărilor de execuţie, avizat de către Inspectoratul de Stat în Construcţii</t>
  </si>
  <si>
    <t>3.8.2. Dirigenţie de şantier</t>
  </si>
  <si>
    <t>Total capitol 3</t>
  </si>
  <si>
    <t>CAPITOLUL 4 Cheltuieli pentru investiţia de bază</t>
  </si>
  <si>
    <t>4.1</t>
  </si>
  <si>
    <t>Construcţii şi instalaţii</t>
  </si>
  <si>
    <t>4.2</t>
  </si>
  <si>
    <t>Montaj utilaje, echipamente tehnologice şi funcţionale</t>
  </si>
  <si>
    <t>4.3</t>
  </si>
  <si>
    <t>Utilaje, echipamente tehnologice şi funcţionale care necesită montaj</t>
  </si>
  <si>
    <t>4.4</t>
  </si>
  <si>
    <t>Utilaje, echipamente tehnologice şi funcţionale care nu necesită montaj şi echipamente de transport</t>
  </si>
  <si>
    <t>4.5</t>
  </si>
  <si>
    <t>Dotări</t>
  </si>
  <si>
    <t>4.6</t>
  </si>
  <si>
    <t>Active necorporale</t>
  </si>
  <si>
    <t>Total capitol 4</t>
  </si>
  <si>
    <t>CAPITOLUL 5 Alte cheltuieli</t>
  </si>
  <si>
    <t>5.1</t>
  </si>
  <si>
    <t>Organizare de şantier</t>
  </si>
  <si>
    <t>5.1.1. Lucrări de construcţii şi instalaţii aferente organizării de şantier</t>
  </si>
  <si>
    <t>5.1.2. Cheltuieli conexe organizării şantierului</t>
  </si>
  <si>
    <t>5.2</t>
  </si>
  <si>
    <t>Comisioane, cote, taxe, costul creditului</t>
  </si>
  <si>
    <t>5.2.1. Comisioanele şi dobânzile aferente creditului băncii finanţatoare</t>
  </si>
  <si>
    <t>5.2.2. Cota aferentă ISC pentru controlul calităţii lucrărilor de construcţii</t>
  </si>
  <si>
    <t>5.2.3. Cota aferentă ISC pentru controlul statului în amenajarea teritoriului, urbanism şi pentru autorizarea lucrărilor de construcţii</t>
  </si>
  <si>
    <t>5.2.4. Cota aferentă Casei Sociale a Constructorilor - CSC</t>
  </si>
  <si>
    <t>5.2.5. Taxe pentru acorduri, avize conforme şi autorizaţia de construire/desfiinţare</t>
  </si>
  <si>
    <t>5.3</t>
  </si>
  <si>
    <t>Cheltuieli diverse şi neprevăzute</t>
  </si>
  <si>
    <t>5.4</t>
  </si>
  <si>
    <t>Cheltuieli pentru informare şi publicitate</t>
  </si>
  <si>
    <t>Total capitol 5</t>
  </si>
  <si>
    <t>CAPITOLUL 6 Cheltuieli pentru probe tehnologice şi teste</t>
  </si>
  <si>
    <t>6.1</t>
  </si>
  <si>
    <t>Pregătirea personalului de exploatare</t>
  </si>
  <si>
    <t>6.2</t>
  </si>
  <si>
    <t>Probe tehnologice şi teste</t>
  </si>
  <si>
    <t>Total capitol 6</t>
  </si>
  <si>
    <t>TOTAL GENERAL</t>
  </si>
  <si>
    <t>din care: C + M (1.2 + 1.3 +1.4 + 2 + 4.1 + 4.2 + 5.1.1)</t>
  </si>
  <si>
    <t>4.5.1</t>
  </si>
  <si>
    <t>Microbuze electrice nepoluante</t>
  </si>
  <si>
    <t>Beneficiar,</t>
  </si>
  <si>
    <t>“Înnoirea parcului de vehicule nepoluante destinate transportului public pentru comunele CERTEZE și BIXAD”</t>
  </si>
  <si>
    <t>PETRU CIOCAN, COMUNA CERTEZE – LIDER PARTNERIAT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</si>
</sst>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9" x14ac:knownFonts="1">
    <font>
      <sz val="12"/>
      <color theme="1"/>
      <name val="Calibri"/>
      <family val="2"/>
      <charset val="238"/>
      <scheme val="minor"/>
    </font>
    <font>
      <sz val="12"/>
      <color rgb="FF9C5700"/>
      <name val="Calibri"/>
      <family val="2"/>
      <charset val="238"/>
      <scheme val="minor"/>
    </font>
    <font>
      <b/>
      <sz val="8"/>
      <color theme="1"/>
      <name val="Tahoma"/>
      <family val="2"/>
      <charset val="238"/>
    </font>
    <font>
      <sz val="8"/>
      <color theme="1"/>
      <name val="Tahoma"/>
      <family val="2"/>
      <charset val="238"/>
    </font>
    <font>
      <b/>
      <sz val="9"/>
      <color theme="1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sz val="8"/>
      <color rgb="FF333333"/>
      <name val="Tahoma"/>
      <family val="2"/>
      <charset val="238"/>
    </font>
    <font>
      <b/>
      <sz val="8"/>
      <color rgb="FF333333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rgb="FF333333"/>
      </left>
      <right style="medium">
        <color rgb="FF333333"/>
      </right>
      <top style="medium">
        <color rgb="FF333333"/>
      </top>
      <bottom/>
      <diagonal/>
    </border>
    <border>
      <left/>
      <right style="medium">
        <color rgb="FF333333"/>
      </right>
      <top style="medium">
        <color rgb="FF333333"/>
      </top>
      <bottom/>
      <diagonal/>
    </border>
    <border>
      <left style="medium">
        <color rgb="FF333333"/>
      </left>
      <right style="medium">
        <color rgb="FF333333"/>
      </right>
      <top/>
      <bottom/>
      <diagonal/>
    </border>
    <border>
      <left/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 style="medium">
        <color rgb="FF333333"/>
      </right>
      <top/>
      <bottom style="medium">
        <color rgb="FF333333"/>
      </bottom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 style="medium">
        <color rgb="FF333333"/>
      </bottom>
      <diagonal/>
    </border>
    <border>
      <left/>
      <right style="medium">
        <color rgb="FF333333"/>
      </right>
      <top style="medium">
        <color rgb="FF333333"/>
      </top>
      <bottom style="medium">
        <color rgb="FF333333"/>
      </bottom>
      <diagonal/>
    </border>
    <border>
      <left/>
      <right/>
      <top style="medium">
        <color rgb="FF333333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53">
    <xf numFmtId="0" fontId="0" fillId="0" borderId="0" xfId="0"/>
    <xf numFmtId="0" fontId="5" fillId="0" borderId="0" xfId="0" applyFont="1" applyFill="1" applyAlignment="1"/>
    <xf numFmtId="9" fontId="5" fillId="0" borderId="0" xfId="0" applyNumberFormat="1" applyFont="1" applyFill="1" applyAlignment="1"/>
    <xf numFmtId="0" fontId="3" fillId="0" borderId="0" xfId="0" applyFont="1" applyFill="1"/>
    <xf numFmtId="164" fontId="6" fillId="4" borderId="0" xfId="0" applyNumberFormat="1" applyFont="1" applyFill="1" applyBorder="1" applyAlignment="1">
      <alignment horizontal="right"/>
    </xf>
    <xf numFmtId="49" fontId="6" fillId="0" borderId="0" xfId="0" applyNumberFormat="1" applyFont="1" applyFill="1" applyBorder="1" applyAlignment="1">
      <alignment horizontal="right"/>
    </xf>
    <xf numFmtId="0" fontId="7" fillId="0" borderId="3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vertical="center" wrapText="1"/>
    </xf>
    <xf numFmtId="3" fontId="7" fillId="0" borderId="5" xfId="0" applyNumberFormat="1" applyFont="1" applyFill="1" applyBorder="1" applyAlignment="1">
      <alignment horizontal="right" vertical="center" wrapText="1"/>
    </xf>
    <xf numFmtId="3" fontId="2" fillId="0" borderId="5" xfId="0" applyNumberFormat="1" applyFont="1" applyBorder="1" applyAlignment="1">
      <alignment vertical="center" wrapText="1"/>
    </xf>
    <xf numFmtId="3" fontId="2" fillId="0" borderId="5" xfId="0" applyNumberFormat="1" applyFont="1" applyFill="1" applyBorder="1" applyAlignment="1">
      <alignment vertical="center" wrapText="1"/>
    </xf>
    <xf numFmtId="4" fontId="7" fillId="0" borderId="5" xfId="0" applyNumberFormat="1" applyFont="1" applyFill="1" applyBorder="1" applyAlignment="1">
      <alignment horizontal="right" vertical="center" wrapText="1"/>
    </xf>
    <xf numFmtId="3" fontId="8" fillId="0" borderId="5" xfId="0" applyNumberFormat="1" applyFont="1" applyFill="1" applyBorder="1" applyAlignment="1">
      <alignment horizontal="right" vertical="center" wrapText="1"/>
    </xf>
    <xf numFmtId="0" fontId="5" fillId="0" borderId="0" xfId="0" applyFont="1" applyFill="1"/>
    <xf numFmtId="0" fontId="8" fillId="0" borderId="6" xfId="0" applyFont="1" applyFill="1" applyBorder="1" applyAlignment="1">
      <alignment vertical="center" wrapText="1"/>
    </xf>
    <xf numFmtId="49" fontId="7" fillId="0" borderId="6" xfId="0" applyNumberFormat="1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3" fontId="6" fillId="0" borderId="5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0" fontId="3" fillId="0" borderId="6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4" fillId="3" borderId="0" xfId="1" applyFont="1" applyFill="1" applyAlignment="1">
      <alignment horizontal="center" vertical="center" wrapText="1"/>
    </xf>
    <xf numFmtId="0" fontId="6" fillId="0" borderId="1" xfId="0" applyFont="1" applyBorder="1" applyAlignment="1">
      <alignment horizontal="right"/>
    </xf>
    <xf numFmtId="0" fontId="7" fillId="0" borderId="2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8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7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8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49" fontId="3" fillId="0" borderId="4" xfId="0" applyNumberFormat="1" applyFont="1" applyFill="1" applyBorder="1" applyAlignment="1">
      <alignment vertical="center" wrapText="1"/>
    </xf>
    <xf numFmtId="49" fontId="3" fillId="0" borderId="6" xfId="0" applyNumberFormat="1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8" fillId="0" borderId="7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</cellXfs>
  <cellStyles count="2">
    <cellStyle name="Neutru" xfId="1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dalinapop/Desktop/IN%20LUCRU/SCRIERI/ACB/DEVIZ%20FINAL%20Barsa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get Cerere de finantare"/>
      <sheetName val="DG"/>
      <sheetName val="Grafic"/>
      <sheetName val="Cantitati"/>
      <sheetName val="DO1"/>
      <sheetName val="DO2"/>
      <sheetName val="DO3"/>
      <sheetName val="DO4"/>
      <sheetName val="DO5"/>
      <sheetName val="DO cap III"/>
      <sheetName val="DO CAP V"/>
      <sheetName val="investitii totale"/>
      <sheetName val="distributia costurilor si venit"/>
      <sheetName val="sursele de finantare"/>
      <sheetName val="sustenabilitate financiara"/>
      <sheetName val="RIR FINAN. INVE"/>
      <sheetName val="RIR CAPITAL"/>
      <sheetName val="VARIATIA RIR-VAN"/>
      <sheetName val="grafic fizic"/>
    </sheetNames>
    <sheetDataSet>
      <sheetData sheetId="0"/>
      <sheetData sheetId="1"/>
      <sheetData sheetId="2"/>
      <sheetData sheetId="3"/>
      <sheetData sheetId="4">
        <row r="19">
          <cell r="C19">
            <v>150000</v>
          </cell>
        </row>
        <row r="24">
          <cell r="C24">
            <v>0</v>
          </cell>
        </row>
        <row r="25">
          <cell r="C25">
            <v>0</v>
          </cell>
        </row>
      </sheetData>
      <sheetData sheetId="5">
        <row r="19">
          <cell r="C19">
            <v>40000</v>
          </cell>
        </row>
      </sheetData>
      <sheetData sheetId="6">
        <row r="19">
          <cell r="C19">
            <v>10672200</v>
          </cell>
        </row>
      </sheetData>
      <sheetData sheetId="7">
        <row r="19">
          <cell r="C19">
            <v>271400</v>
          </cell>
        </row>
      </sheetData>
      <sheetData sheetId="8">
        <row r="19">
          <cell r="C19">
            <v>1369800</v>
          </cell>
        </row>
      </sheetData>
      <sheetData sheetId="9">
        <row r="15">
          <cell r="C15">
            <v>30000</v>
          </cell>
        </row>
        <row r="16">
          <cell r="C16">
            <v>0</v>
          </cell>
        </row>
        <row r="17">
          <cell r="C17">
            <v>0</v>
          </cell>
        </row>
        <row r="28">
          <cell r="C28">
            <v>0</v>
          </cell>
        </row>
        <row r="29">
          <cell r="C29">
            <v>0</v>
          </cell>
        </row>
        <row r="31">
          <cell r="C31">
            <v>0</v>
          </cell>
        </row>
        <row r="32">
          <cell r="C32">
            <v>0</v>
          </cell>
        </row>
        <row r="44">
          <cell r="C44">
            <v>0</v>
          </cell>
          <cell r="D44">
            <v>0</v>
          </cell>
        </row>
      </sheetData>
      <sheetData sheetId="10">
        <row r="17">
          <cell r="C17">
            <v>350901.77500000002</v>
          </cell>
        </row>
        <row r="24">
          <cell r="C24">
            <v>0</v>
          </cell>
        </row>
        <row r="26">
          <cell r="C26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7"/>
  <sheetViews>
    <sheetView tabSelected="1" topLeftCell="A67" zoomScale="160" zoomScaleNormal="160" workbookViewId="0">
      <selection activeCell="A75" sqref="A75:B75"/>
    </sheetView>
  </sheetViews>
  <sheetFormatPr defaultColWidth="11" defaultRowHeight="15.6" x14ac:dyDescent="0.3"/>
  <cols>
    <col min="1" max="1" width="4.3984375" customWidth="1"/>
    <col min="2" max="2" width="29.5" customWidth="1"/>
    <col min="3" max="4" width="9.3984375" customWidth="1"/>
    <col min="5" max="5" width="8.8984375" customWidth="1"/>
    <col min="6" max="6" width="9.3984375" customWidth="1"/>
    <col min="7" max="7" width="9.59765625" customWidth="1"/>
  </cols>
  <sheetData>
    <row r="1" spans="1:7" x14ac:dyDescent="0.3">
      <c r="A1" s="27"/>
      <c r="B1" s="27"/>
      <c r="C1" s="27"/>
      <c r="D1" s="27"/>
      <c r="E1" s="27"/>
      <c r="F1" s="27"/>
      <c r="G1" s="27"/>
    </row>
    <row r="2" spans="1:7" x14ac:dyDescent="0.3">
      <c r="A2" s="28" t="s">
        <v>0</v>
      </c>
      <c r="B2" s="28"/>
      <c r="C2" s="28"/>
      <c r="D2" s="28"/>
      <c r="E2" s="28"/>
      <c r="F2" s="28"/>
      <c r="G2" s="28"/>
    </row>
    <row r="3" spans="1:7" x14ac:dyDescent="0.3">
      <c r="A3" s="29" t="s">
        <v>1</v>
      </c>
      <c r="B3" s="29"/>
      <c r="C3" s="29"/>
      <c r="D3" s="29"/>
      <c r="E3" s="29"/>
      <c r="F3" s="29"/>
      <c r="G3" s="29"/>
    </row>
    <row r="4" spans="1:7" ht="30" customHeight="1" x14ac:dyDescent="0.3">
      <c r="A4" s="30" t="s">
        <v>99</v>
      </c>
      <c r="B4" s="30"/>
      <c r="C4" s="30"/>
      <c r="D4" s="30"/>
      <c r="E4" s="30"/>
      <c r="F4" s="30"/>
      <c r="G4" s="30"/>
    </row>
    <row r="5" spans="1:7" x14ac:dyDescent="0.3">
      <c r="A5" s="1"/>
      <c r="B5" s="1"/>
      <c r="C5" s="1"/>
      <c r="D5" s="1"/>
      <c r="E5" s="1" t="s">
        <v>2</v>
      </c>
      <c r="F5" s="2">
        <v>0.19</v>
      </c>
      <c r="G5" s="3"/>
    </row>
    <row r="6" spans="1:7" ht="16.2" thickBot="1" x14ac:dyDescent="0.35">
      <c r="A6" s="1"/>
      <c r="B6" s="31" t="s">
        <v>3</v>
      </c>
      <c r="C6" s="31"/>
      <c r="D6" s="4">
        <f>4.9227</f>
        <v>4.9226999999999999</v>
      </c>
      <c r="E6" s="1"/>
      <c r="F6" s="5"/>
      <c r="G6" s="3"/>
    </row>
    <row r="7" spans="1:7" x14ac:dyDescent="0.3">
      <c r="A7" s="32" t="s">
        <v>4</v>
      </c>
      <c r="B7" s="35" t="s">
        <v>5</v>
      </c>
      <c r="C7" s="6" t="s">
        <v>6</v>
      </c>
      <c r="D7" s="6" t="s">
        <v>6</v>
      </c>
      <c r="E7" s="35" t="s">
        <v>7</v>
      </c>
      <c r="F7" s="6" t="s">
        <v>8</v>
      </c>
      <c r="G7" s="6" t="s">
        <v>8</v>
      </c>
    </row>
    <row r="8" spans="1:7" ht="16.2" thickBot="1" x14ac:dyDescent="0.35">
      <c r="A8" s="33"/>
      <c r="B8" s="36"/>
      <c r="C8" s="8" t="s">
        <v>9</v>
      </c>
      <c r="D8" s="8" t="s">
        <v>9</v>
      </c>
      <c r="E8" s="37"/>
      <c r="F8" s="7" t="s">
        <v>7</v>
      </c>
      <c r="G8" s="7" t="s">
        <v>7</v>
      </c>
    </row>
    <row r="9" spans="1:7" ht="16.2" thickBot="1" x14ac:dyDescent="0.35">
      <c r="A9" s="34"/>
      <c r="B9" s="37"/>
      <c r="C9" s="8" t="s">
        <v>10</v>
      </c>
      <c r="D9" s="8" t="s">
        <v>11</v>
      </c>
      <c r="E9" s="8" t="s">
        <v>10</v>
      </c>
      <c r="F9" s="8" t="s">
        <v>10</v>
      </c>
      <c r="G9" s="8" t="s">
        <v>11</v>
      </c>
    </row>
    <row r="10" spans="1:7" ht="16.2" thickBot="1" x14ac:dyDescent="0.35">
      <c r="A10" s="17">
        <v>1</v>
      </c>
      <c r="B10" s="9">
        <v>2</v>
      </c>
      <c r="C10" s="9">
        <v>3</v>
      </c>
      <c r="D10" s="9">
        <v>4</v>
      </c>
      <c r="E10" s="9">
        <v>5</v>
      </c>
      <c r="F10" s="9">
        <v>6</v>
      </c>
      <c r="G10" s="9">
        <v>7</v>
      </c>
    </row>
    <row r="11" spans="1:7" ht="16.2" thickBot="1" x14ac:dyDescent="0.35">
      <c r="A11" s="38" t="s">
        <v>12</v>
      </c>
      <c r="B11" s="39"/>
      <c r="C11" s="39"/>
      <c r="D11" s="39"/>
      <c r="E11" s="39"/>
      <c r="F11" s="39"/>
      <c r="G11" s="40"/>
    </row>
    <row r="12" spans="1:7" ht="18.899999999999999" customHeight="1" thickBot="1" x14ac:dyDescent="0.35">
      <c r="A12" s="18" t="s">
        <v>13</v>
      </c>
      <c r="B12" s="19" t="s">
        <v>14</v>
      </c>
      <c r="C12" s="10">
        <f>0</f>
        <v>0</v>
      </c>
      <c r="D12" s="10">
        <f>0</f>
        <v>0</v>
      </c>
      <c r="E12" s="10">
        <f>0</f>
        <v>0</v>
      </c>
      <c r="F12" s="10">
        <f>0</f>
        <v>0</v>
      </c>
      <c r="G12" s="11">
        <f>F12/D6</f>
        <v>0</v>
      </c>
    </row>
    <row r="13" spans="1:7" ht="18" customHeight="1" thickBot="1" x14ac:dyDescent="0.35">
      <c r="A13" s="18" t="s">
        <v>15</v>
      </c>
      <c r="B13" s="19" t="s">
        <v>16</v>
      </c>
      <c r="C13" s="10">
        <v>0</v>
      </c>
      <c r="D13" s="10">
        <f>C13/D6</f>
        <v>0</v>
      </c>
      <c r="E13" s="10">
        <f>C13*0.19</f>
        <v>0</v>
      </c>
      <c r="F13" s="10">
        <f>C13+E13</f>
        <v>0</v>
      </c>
      <c r="G13" s="11">
        <f>F13*D6</f>
        <v>0</v>
      </c>
    </row>
    <row r="14" spans="1:7" ht="26.1" customHeight="1" thickBot="1" x14ac:dyDescent="0.35">
      <c r="A14" s="18" t="s">
        <v>17</v>
      </c>
      <c r="B14" s="19" t="s">
        <v>18</v>
      </c>
      <c r="C14" s="10">
        <v>0</v>
      </c>
      <c r="D14" s="10">
        <f>C14/D6</f>
        <v>0</v>
      </c>
      <c r="E14" s="10">
        <f>C14*0.19</f>
        <v>0</v>
      </c>
      <c r="F14" s="10">
        <f>C14+E14</f>
        <v>0</v>
      </c>
      <c r="G14" s="11">
        <f>F14*D6</f>
        <v>0</v>
      </c>
    </row>
    <row r="15" spans="1:7" ht="24.9" customHeight="1" thickBot="1" x14ac:dyDescent="0.35">
      <c r="A15" s="18" t="s">
        <v>19</v>
      </c>
      <c r="B15" s="19" t="s">
        <v>20</v>
      </c>
      <c r="C15" s="10">
        <v>0</v>
      </c>
      <c r="D15" s="10">
        <f>C15/D6</f>
        <v>0</v>
      </c>
      <c r="E15" s="10">
        <f>C15*0.19</f>
        <v>0</v>
      </c>
      <c r="F15" s="10">
        <f>C15+E15</f>
        <v>0</v>
      </c>
      <c r="G15" s="11">
        <f>F15*D6</f>
        <v>0</v>
      </c>
    </row>
    <row r="16" spans="1:7" ht="16.2" thickBot="1" x14ac:dyDescent="0.35">
      <c r="A16" s="41" t="s">
        <v>21</v>
      </c>
      <c r="B16" s="42"/>
      <c r="C16" s="13">
        <f>SUM(C12:C15)</f>
        <v>0</v>
      </c>
      <c r="D16" s="13">
        <f>SUM(D12:D15)</f>
        <v>0</v>
      </c>
      <c r="E16" s="13">
        <f>SUM(E12:E15)</f>
        <v>0</v>
      </c>
      <c r="F16" s="13">
        <f>SUM(F12:F15)</f>
        <v>0</v>
      </c>
      <c r="G16" s="13">
        <f>SUM(G12:G15)</f>
        <v>0</v>
      </c>
    </row>
    <row r="17" spans="1:7" ht="16.2" thickBot="1" x14ac:dyDescent="0.35">
      <c r="A17" s="41" t="s">
        <v>22</v>
      </c>
      <c r="B17" s="43"/>
      <c r="C17" s="43"/>
      <c r="D17" s="43"/>
      <c r="E17" s="43"/>
      <c r="F17" s="42"/>
      <c r="G17" s="14"/>
    </row>
    <row r="18" spans="1:7" ht="16.2" thickBot="1" x14ac:dyDescent="0.35">
      <c r="A18" s="41" t="s">
        <v>23</v>
      </c>
      <c r="B18" s="42"/>
      <c r="C18" s="13">
        <v>0</v>
      </c>
      <c r="D18" s="13">
        <f>C18/D6</f>
        <v>0</v>
      </c>
      <c r="E18" s="13">
        <f>C18*0.19</f>
        <v>0</v>
      </c>
      <c r="F18" s="13">
        <f>C18+E18</f>
        <v>0</v>
      </c>
      <c r="G18" s="15">
        <f>F18/D6</f>
        <v>0</v>
      </c>
    </row>
    <row r="19" spans="1:7" ht="16.2" thickBot="1" x14ac:dyDescent="0.35">
      <c r="A19" s="38" t="s">
        <v>24</v>
      </c>
      <c r="B19" s="39"/>
      <c r="C19" s="39"/>
      <c r="D19" s="39"/>
      <c r="E19" s="39"/>
      <c r="F19" s="39"/>
      <c r="G19" s="40"/>
    </row>
    <row r="20" spans="1:7" ht="16.2" thickBot="1" x14ac:dyDescent="0.35">
      <c r="A20" s="18" t="s">
        <v>25</v>
      </c>
      <c r="B20" s="19" t="s">
        <v>26</v>
      </c>
      <c r="C20" s="10">
        <f>SUM(C21:C23)</f>
        <v>0</v>
      </c>
      <c r="D20" s="10">
        <f>SUM(D21:D23)</f>
        <v>0</v>
      </c>
      <c r="E20" s="10">
        <f>SUM(E21:E23)</f>
        <v>0</v>
      </c>
      <c r="F20" s="10">
        <f>SUM(F21:F23)</f>
        <v>0</v>
      </c>
      <c r="G20" s="10">
        <f>SUM(G21:G23)</f>
        <v>0</v>
      </c>
    </row>
    <row r="21" spans="1:7" ht="15" customHeight="1" thickBot="1" x14ac:dyDescent="0.35">
      <c r="A21" s="44"/>
      <c r="B21" s="19" t="s">
        <v>27</v>
      </c>
      <c r="C21" s="10">
        <v>0</v>
      </c>
      <c r="D21" s="10">
        <f>C21/D6</f>
        <v>0</v>
      </c>
      <c r="E21" s="10">
        <f t="shared" ref="E21:E26" si="0">C21*0.19</f>
        <v>0</v>
      </c>
      <c r="F21" s="10">
        <f t="shared" ref="F21:F26" si="1">C21+E21</f>
        <v>0</v>
      </c>
      <c r="G21" s="11">
        <f>F21/D6</f>
        <v>0</v>
      </c>
    </row>
    <row r="22" spans="1:7" ht="20.100000000000001" customHeight="1" thickBot="1" x14ac:dyDescent="0.35">
      <c r="A22" s="45"/>
      <c r="B22" s="19" t="s">
        <v>28</v>
      </c>
      <c r="C22" s="10">
        <f>'[1]DO cap III'!C16</f>
        <v>0</v>
      </c>
      <c r="D22" s="10">
        <f>C22/D6</f>
        <v>0</v>
      </c>
      <c r="E22" s="10">
        <f t="shared" si="0"/>
        <v>0</v>
      </c>
      <c r="F22" s="10">
        <f t="shared" si="1"/>
        <v>0</v>
      </c>
      <c r="G22" s="11">
        <f>F22/D6</f>
        <v>0</v>
      </c>
    </row>
    <row r="23" spans="1:7" ht="15.9" customHeight="1" thickBot="1" x14ac:dyDescent="0.35">
      <c r="A23" s="46"/>
      <c r="B23" s="19" t="s">
        <v>29</v>
      </c>
      <c r="C23" s="10">
        <f>'[1]DO cap III'!C17</f>
        <v>0</v>
      </c>
      <c r="D23" s="10">
        <f>C23/D6</f>
        <v>0</v>
      </c>
      <c r="E23" s="10">
        <f t="shared" si="0"/>
        <v>0</v>
      </c>
      <c r="F23" s="10">
        <f t="shared" si="1"/>
        <v>0</v>
      </c>
      <c r="G23" s="11">
        <f>F23/D6</f>
        <v>0</v>
      </c>
    </row>
    <row r="24" spans="1:7" ht="26.1" customHeight="1" thickBot="1" x14ac:dyDescent="0.35">
      <c r="A24" s="18" t="s">
        <v>30</v>
      </c>
      <c r="B24" s="19" t="s">
        <v>31</v>
      </c>
      <c r="C24" s="10">
        <v>0</v>
      </c>
      <c r="D24" s="10">
        <f>C24/D6</f>
        <v>0</v>
      </c>
      <c r="E24" s="10">
        <f t="shared" si="0"/>
        <v>0</v>
      </c>
      <c r="F24" s="10">
        <f t="shared" si="1"/>
        <v>0</v>
      </c>
      <c r="G24" s="10">
        <f>F24/D6</f>
        <v>0</v>
      </c>
    </row>
    <row r="25" spans="1:7" ht="16.2" thickBot="1" x14ac:dyDescent="0.35">
      <c r="A25" s="18" t="s">
        <v>32</v>
      </c>
      <c r="B25" s="19" t="s">
        <v>33</v>
      </c>
      <c r="C25" s="10">
        <f>'[1]DO cap III'!C28</f>
        <v>0</v>
      </c>
      <c r="D25" s="10">
        <f>C25/D6</f>
        <v>0</v>
      </c>
      <c r="E25" s="10">
        <f t="shared" si="0"/>
        <v>0</v>
      </c>
      <c r="F25" s="10">
        <f t="shared" si="1"/>
        <v>0</v>
      </c>
      <c r="G25" s="10">
        <f>F25/D6</f>
        <v>0</v>
      </c>
    </row>
    <row r="26" spans="1:7" ht="26.1" customHeight="1" thickBot="1" x14ac:dyDescent="0.35">
      <c r="A26" s="18" t="s">
        <v>34</v>
      </c>
      <c r="B26" s="19" t="s">
        <v>35</v>
      </c>
      <c r="C26" s="10">
        <f>'[1]DO cap III'!C29</f>
        <v>0</v>
      </c>
      <c r="D26" s="10">
        <f>C26/D6</f>
        <v>0</v>
      </c>
      <c r="E26" s="10">
        <f t="shared" si="0"/>
        <v>0</v>
      </c>
      <c r="F26" s="10">
        <f t="shared" si="1"/>
        <v>0</v>
      </c>
      <c r="G26" s="10">
        <f>F26/D6</f>
        <v>0</v>
      </c>
    </row>
    <row r="27" spans="1:7" ht="16.2" thickBot="1" x14ac:dyDescent="0.35">
      <c r="A27" s="18" t="s">
        <v>36</v>
      </c>
      <c r="B27" s="19" t="s">
        <v>37</v>
      </c>
      <c r="C27" s="10">
        <f>SUM(C28:C33)</f>
        <v>0</v>
      </c>
      <c r="D27" s="10">
        <f>SUM(D28:D33)</f>
        <v>0</v>
      </c>
      <c r="E27" s="10">
        <f>SUM(E28:E33)</f>
        <v>0</v>
      </c>
      <c r="F27" s="10">
        <f>SUM(F28:F33)</f>
        <v>0</v>
      </c>
      <c r="G27" s="10">
        <f>SUM(G28:G33)</f>
        <v>0</v>
      </c>
    </row>
    <row r="28" spans="1:7" ht="16.2" thickBot="1" x14ac:dyDescent="0.35">
      <c r="A28" s="44"/>
      <c r="B28" s="19" t="s">
        <v>38</v>
      </c>
      <c r="C28" s="10">
        <f>'[1]DO cap III'!C31</f>
        <v>0</v>
      </c>
      <c r="D28" s="10">
        <f>C28/D6</f>
        <v>0</v>
      </c>
      <c r="E28" s="10">
        <f t="shared" ref="E28:E34" si="2">C28*0.19</f>
        <v>0</v>
      </c>
      <c r="F28" s="10">
        <f>C28+E28</f>
        <v>0</v>
      </c>
      <c r="G28" s="11">
        <f>F28/D6</f>
        <v>0</v>
      </c>
    </row>
    <row r="29" spans="1:7" ht="16.2" thickBot="1" x14ac:dyDescent="0.35">
      <c r="A29" s="45"/>
      <c r="B29" s="19" t="s">
        <v>39</v>
      </c>
      <c r="C29" s="10">
        <f>'[1]DO cap III'!C32</f>
        <v>0</v>
      </c>
      <c r="D29" s="10">
        <f>C29/D6</f>
        <v>0</v>
      </c>
      <c r="E29" s="10">
        <f t="shared" si="2"/>
        <v>0</v>
      </c>
      <c r="F29" s="10">
        <f t="shared" ref="F29:F34" si="3">C29+E29</f>
        <v>0</v>
      </c>
      <c r="G29" s="11">
        <f>F29/D6</f>
        <v>0</v>
      </c>
    </row>
    <row r="30" spans="1:7" ht="30.9" customHeight="1" thickBot="1" x14ac:dyDescent="0.35">
      <c r="A30" s="45"/>
      <c r="B30" s="19" t="s">
        <v>40</v>
      </c>
      <c r="C30" s="20">
        <v>0</v>
      </c>
      <c r="D30" s="10">
        <f>C30/D6</f>
        <v>0</v>
      </c>
      <c r="E30" s="10">
        <f t="shared" si="2"/>
        <v>0</v>
      </c>
      <c r="F30" s="10">
        <f t="shared" si="3"/>
        <v>0</v>
      </c>
      <c r="G30" s="11">
        <f>F30/D6</f>
        <v>0</v>
      </c>
    </row>
    <row r="31" spans="1:7" ht="36" customHeight="1" thickBot="1" x14ac:dyDescent="0.35">
      <c r="A31" s="45"/>
      <c r="B31" s="19" t="s">
        <v>41</v>
      </c>
      <c r="C31" s="20">
        <v>0</v>
      </c>
      <c r="D31" s="10">
        <f>C31/D6</f>
        <v>0</v>
      </c>
      <c r="E31" s="10">
        <f t="shared" si="2"/>
        <v>0</v>
      </c>
      <c r="F31" s="10">
        <f t="shared" si="3"/>
        <v>0</v>
      </c>
      <c r="G31" s="11">
        <f>F31/D6</f>
        <v>0</v>
      </c>
    </row>
    <row r="32" spans="1:7" ht="36" customHeight="1" thickBot="1" x14ac:dyDescent="0.35">
      <c r="A32" s="45"/>
      <c r="B32" s="19" t="s">
        <v>42</v>
      </c>
      <c r="C32" s="20">
        <v>0</v>
      </c>
      <c r="D32" s="10">
        <f>C32/D6</f>
        <v>0</v>
      </c>
      <c r="E32" s="10">
        <f t="shared" si="2"/>
        <v>0</v>
      </c>
      <c r="F32" s="10">
        <f t="shared" si="3"/>
        <v>0</v>
      </c>
      <c r="G32" s="11">
        <f>F32/D6</f>
        <v>0</v>
      </c>
    </row>
    <row r="33" spans="1:7" ht="26.1" customHeight="1" thickBot="1" x14ac:dyDescent="0.35">
      <c r="A33" s="46"/>
      <c r="B33" s="19" t="s">
        <v>43</v>
      </c>
      <c r="C33" s="10">
        <v>0</v>
      </c>
      <c r="D33" s="10">
        <f>C33/D6</f>
        <v>0</v>
      </c>
      <c r="E33" s="10">
        <f t="shared" si="2"/>
        <v>0</v>
      </c>
      <c r="F33" s="10">
        <f t="shared" si="3"/>
        <v>0</v>
      </c>
      <c r="G33" s="11">
        <f>F33/D6</f>
        <v>0</v>
      </c>
    </row>
    <row r="34" spans="1:7" ht="17.100000000000001" customHeight="1" thickBot="1" x14ac:dyDescent="0.35">
      <c r="A34" s="18" t="s">
        <v>44</v>
      </c>
      <c r="B34" s="19" t="s">
        <v>45</v>
      </c>
      <c r="C34" s="10">
        <v>0</v>
      </c>
      <c r="D34" s="10">
        <f>C34/D6</f>
        <v>0</v>
      </c>
      <c r="E34" s="10">
        <f t="shared" si="2"/>
        <v>0</v>
      </c>
      <c r="F34" s="10">
        <f t="shared" si="3"/>
        <v>0</v>
      </c>
      <c r="G34" s="10">
        <f>F34/D6</f>
        <v>0</v>
      </c>
    </row>
    <row r="35" spans="1:7" ht="16.2" thickBot="1" x14ac:dyDescent="0.35">
      <c r="A35" s="18" t="s">
        <v>46</v>
      </c>
      <c r="B35" s="19" t="s">
        <v>47</v>
      </c>
      <c r="C35" s="10">
        <v>0</v>
      </c>
      <c r="D35" s="10">
        <v>0</v>
      </c>
      <c r="E35" s="10">
        <f>SUM(E36:E37)</f>
        <v>0</v>
      </c>
      <c r="F35" s="10">
        <f>SUM(F36:F37)</f>
        <v>0</v>
      </c>
      <c r="G35" s="10">
        <f>SUM(G36:G37)</f>
        <v>0</v>
      </c>
    </row>
    <row r="36" spans="1:7" ht="30.9" customHeight="1" thickBot="1" x14ac:dyDescent="0.35">
      <c r="A36" s="44"/>
      <c r="B36" s="19" t="s">
        <v>48</v>
      </c>
      <c r="C36" s="20">
        <v>0</v>
      </c>
      <c r="D36" s="10">
        <v>0</v>
      </c>
      <c r="E36" s="10">
        <f>C36*0.19</f>
        <v>0</v>
      </c>
      <c r="F36" s="10">
        <f>C36+E36</f>
        <v>0</v>
      </c>
      <c r="G36" s="11">
        <f>F36/D6</f>
        <v>0</v>
      </c>
    </row>
    <row r="37" spans="1:7" ht="16.2" thickBot="1" x14ac:dyDescent="0.35">
      <c r="A37" s="46"/>
      <c r="B37" s="19" t="s">
        <v>49</v>
      </c>
      <c r="C37" s="10">
        <f>'[1]DO cap III'!C44</f>
        <v>0</v>
      </c>
      <c r="D37" s="10">
        <f>'[1]DO cap III'!D44</f>
        <v>0</v>
      </c>
      <c r="E37" s="10">
        <f>C37*0.19</f>
        <v>0</v>
      </c>
      <c r="F37" s="10">
        <f>C37+E37</f>
        <v>0</v>
      </c>
      <c r="G37" s="11">
        <f>F37/D6</f>
        <v>0</v>
      </c>
    </row>
    <row r="38" spans="1:7" ht="16.2" thickBot="1" x14ac:dyDescent="0.35">
      <c r="A38" s="18" t="s">
        <v>50</v>
      </c>
      <c r="B38" s="19" t="s">
        <v>51</v>
      </c>
      <c r="C38" s="10">
        <v>0</v>
      </c>
      <c r="D38" s="10">
        <f>D39+D42</f>
        <v>0</v>
      </c>
      <c r="E38" s="10">
        <f>E39+E42</f>
        <v>0</v>
      </c>
      <c r="F38" s="10">
        <f>F39+F42</f>
        <v>0</v>
      </c>
      <c r="G38" s="10">
        <f>G39+G42</f>
        <v>0</v>
      </c>
    </row>
    <row r="39" spans="1:7" ht="27.9" customHeight="1" thickBot="1" x14ac:dyDescent="0.35">
      <c r="A39" s="21"/>
      <c r="B39" s="19" t="s">
        <v>52</v>
      </c>
      <c r="C39" s="10">
        <v>0</v>
      </c>
      <c r="D39" s="10">
        <f>SUM(D40:D41)</f>
        <v>0</v>
      </c>
      <c r="E39" s="10">
        <f>SUM(E40:E41)</f>
        <v>0</v>
      </c>
      <c r="F39" s="10">
        <f>SUM(F40:F41)</f>
        <v>0</v>
      </c>
      <c r="G39" s="10">
        <f>SUM(G40:G41)</f>
        <v>0</v>
      </c>
    </row>
    <row r="40" spans="1:7" ht="24" customHeight="1" thickBot="1" x14ac:dyDescent="0.35">
      <c r="A40" s="22"/>
      <c r="B40" s="19" t="s">
        <v>53</v>
      </c>
      <c r="C40" s="10">
        <v>0</v>
      </c>
      <c r="D40" s="10">
        <f>C40/D6</f>
        <v>0</v>
      </c>
      <c r="E40" s="10">
        <f>C40*0.19</f>
        <v>0</v>
      </c>
      <c r="F40" s="10">
        <f>C40+E40</f>
        <v>0</v>
      </c>
      <c r="G40" s="11">
        <f>F40/D6</f>
        <v>0</v>
      </c>
    </row>
    <row r="41" spans="1:7" ht="54" customHeight="1" thickBot="1" x14ac:dyDescent="0.35">
      <c r="A41" s="22"/>
      <c r="B41" s="23" t="s">
        <v>54</v>
      </c>
      <c r="C41" s="10">
        <v>0</v>
      </c>
      <c r="D41" s="10">
        <f>C41/D6</f>
        <v>0</v>
      </c>
      <c r="E41" s="10">
        <f>C41*0.19</f>
        <v>0</v>
      </c>
      <c r="F41" s="10">
        <f>C41+E41</f>
        <v>0</v>
      </c>
      <c r="G41" s="11">
        <f>F41/D6</f>
        <v>0</v>
      </c>
    </row>
    <row r="42" spans="1:7" ht="16.2" thickBot="1" x14ac:dyDescent="0.35">
      <c r="A42" s="22"/>
      <c r="B42" s="19" t="s">
        <v>55</v>
      </c>
      <c r="C42" s="20">
        <v>0</v>
      </c>
      <c r="D42" s="10">
        <v>0</v>
      </c>
      <c r="E42" s="10">
        <f>C42*0.19</f>
        <v>0</v>
      </c>
      <c r="F42" s="10">
        <f>C42+E42</f>
        <v>0</v>
      </c>
      <c r="G42" s="10">
        <f>F42/D6</f>
        <v>0</v>
      </c>
    </row>
    <row r="43" spans="1:7" ht="16.2" thickBot="1" x14ac:dyDescent="0.35">
      <c r="A43" s="41" t="s">
        <v>56</v>
      </c>
      <c r="B43" s="42"/>
      <c r="C43" s="13">
        <f>C20+C24+C25+C26+C27+C34+C35+C38</f>
        <v>0</v>
      </c>
      <c r="D43" s="13">
        <f>D20+D24+D25+D26+D27+D34+D35+D38</f>
        <v>0</v>
      </c>
      <c r="E43" s="13">
        <f>E20+E24+E25+E26+E27+E34+E35+E38</f>
        <v>0</v>
      </c>
      <c r="F43" s="13">
        <f>F20+F24+F25+F26+F27+F34+F35+F38</f>
        <v>0</v>
      </c>
      <c r="G43" s="13">
        <f>G20+G24+G25+G26+G27+G34+G35+G38</f>
        <v>0</v>
      </c>
    </row>
    <row r="44" spans="1:7" ht="16.2" thickBot="1" x14ac:dyDescent="0.35">
      <c r="A44" s="38" t="s">
        <v>57</v>
      </c>
      <c r="B44" s="39"/>
      <c r="C44" s="39"/>
      <c r="D44" s="39"/>
      <c r="E44" s="39"/>
      <c r="F44" s="39"/>
      <c r="G44" s="40"/>
    </row>
    <row r="45" spans="1:7" ht="16.2" thickBot="1" x14ac:dyDescent="0.35">
      <c r="A45" s="18" t="s">
        <v>58</v>
      </c>
      <c r="B45" s="19" t="s">
        <v>59</v>
      </c>
      <c r="C45" s="20">
        <v>0</v>
      </c>
      <c r="D45" s="20">
        <f>C45/D6</f>
        <v>0</v>
      </c>
      <c r="E45" s="20">
        <f>C45*19%</f>
        <v>0</v>
      </c>
      <c r="F45" s="20">
        <f>C45+E45</f>
        <v>0</v>
      </c>
      <c r="G45" s="20">
        <f>F45/D6</f>
        <v>0</v>
      </c>
    </row>
    <row r="46" spans="1:7" ht="26.1" customHeight="1" thickBot="1" x14ac:dyDescent="0.35">
      <c r="A46" s="18" t="s">
        <v>60</v>
      </c>
      <c r="B46" s="19" t="s">
        <v>61</v>
      </c>
      <c r="C46" s="20">
        <v>0</v>
      </c>
      <c r="D46" s="20">
        <v>0</v>
      </c>
      <c r="E46" s="20">
        <v>0</v>
      </c>
      <c r="F46" s="20">
        <v>0</v>
      </c>
      <c r="G46" s="20">
        <v>0</v>
      </c>
    </row>
    <row r="47" spans="1:7" ht="35.1" customHeight="1" thickBot="1" x14ac:dyDescent="0.35">
      <c r="A47" s="18" t="s">
        <v>62</v>
      </c>
      <c r="B47" s="19" t="s">
        <v>63</v>
      </c>
      <c r="C47" s="20">
        <v>0</v>
      </c>
      <c r="D47" s="20">
        <v>0</v>
      </c>
      <c r="E47" s="20">
        <v>0</v>
      </c>
      <c r="F47" s="20">
        <v>0</v>
      </c>
      <c r="G47" s="20">
        <v>0</v>
      </c>
    </row>
    <row r="48" spans="1:7" ht="30.9" customHeight="1" thickBot="1" x14ac:dyDescent="0.35">
      <c r="A48" s="18" t="s">
        <v>64</v>
      </c>
      <c r="B48" s="19" t="s">
        <v>65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</row>
    <row r="49" spans="1:7" ht="16.2" thickBot="1" x14ac:dyDescent="0.35">
      <c r="A49" s="18" t="s">
        <v>66</v>
      </c>
      <c r="B49" s="19" t="s">
        <v>67</v>
      </c>
      <c r="C49" s="10">
        <f>[1]DO1!C24</f>
        <v>0</v>
      </c>
      <c r="D49" s="10">
        <f>C49/D6</f>
        <v>0</v>
      </c>
      <c r="E49" s="10">
        <f t="shared" ref="E49:E51" si="4">C49*0.19</f>
        <v>0</v>
      </c>
      <c r="F49" s="10">
        <f t="shared" ref="F49:F51" si="5">C49+E49</f>
        <v>0</v>
      </c>
      <c r="G49" s="11">
        <f>F49/D6</f>
        <v>0</v>
      </c>
    </row>
    <row r="50" spans="1:7" ht="16.2" thickBot="1" x14ac:dyDescent="0.35">
      <c r="A50" s="18" t="s">
        <v>96</v>
      </c>
      <c r="B50" s="24" t="s">
        <v>97</v>
      </c>
      <c r="C50" s="10">
        <f>(250000*4.9227)*2</f>
        <v>2461350</v>
      </c>
      <c r="D50" s="10">
        <f>C50/D6</f>
        <v>500000</v>
      </c>
      <c r="E50" s="10">
        <f>C50*19%</f>
        <v>467656.5</v>
      </c>
      <c r="F50" s="10">
        <f>C50+E50</f>
        <v>2929006.5</v>
      </c>
      <c r="G50" s="11">
        <f>F50/D6</f>
        <v>595000</v>
      </c>
    </row>
    <row r="51" spans="1:7" ht="16.2" thickBot="1" x14ac:dyDescent="0.35">
      <c r="A51" s="18" t="s">
        <v>68</v>
      </c>
      <c r="B51" s="19" t="s">
        <v>69</v>
      </c>
      <c r="C51" s="10">
        <f>[1]DO1!C25</f>
        <v>0</v>
      </c>
      <c r="D51" s="10">
        <f>C51/D6</f>
        <v>0</v>
      </c>
      <c r="E51" s="10">
        <f t="shared" si="4"/>
        <v>0</v>
      </c>
      <c r="F51" s="10">
        <f t="shared" si="5"/>
        <v>0</v>
      </c>
      <c r="G51" s="11">
        <f>F51/D6</f>
        <v>0</v>
      </c>
    </row>
    <row r="52" spans="1:7" ht="16.2" thickBot="1" x14ac:dyDescent="0.35">
      <c r="A52" s="41" t="s">
        <v>70</v>
      </c>
      <c r="B52" s="42"/>
      <c r="C52" s="13">
        <f>SUM(C45:C51)</f>
        <v>2461350</v>
      </c>
      <c r="D52" s="13">
        <f>SUM(D45:D51)</f>
        <v>500000</v>
      </c>
      <c r="E52" s="13">
        <f>SUM(E45:E51)</f>
        <v>467656.5</v>
      </c>
      <c r="F52" s="13">
        <f>SUM(F45:F51)</f>
        <v>2929006.5</v>
      </c>
      <c r="G52" s="13">
        <f>SUM(G45:G51)</f>
        <v>595000</v>
      </c>
    </row>
    <row r="53" spans="1:7" ht="16.2" thickBot="1" x14ac:dyDescent="0.35">
      <c r="A53" s="38" t="s">
        <v>71</v>
      </c>
      <c r="B53" s="39"/>
      <c r="C53" s="39"/>
      <c r="D53" s="39"/>
      <c r="E53" s="39"/>
      <c r="F53" s="39"/>
      <c r="G53" s="40"/>
    </row>
    <row r="54" spans="1:7" ht="16.2" thickBot="1" x14ac:dyDescent="0.35">
      <c r="A54" s="18" t="s">
        <v>72</v>
      </c>
      <c r="B54" s="19" t="s">
        <v>73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</row>
    <row r="55" spans="1:7" ht="36" customHeight="1" thickBot="1" x14ac:dyDescent="0.35">
      <c r="A55" s="21"/>
      <c r="B55" s="19" t="s">
        <v>74</v>
      </c>
      <c r="C55" s="10">
        <v>0</v>
      </c>
      <c r="D55" s="10">
        <v>0</v>
      </c>
      <c r="E55" s="10">
        <f>C55*0.19</f>
        <v>0</v>
      </c>
      <c r="F55" s="10">
        <f>C55+E55</f>
        <v>0</v>
      </c>
      <c r="G55" s="11">
        <f>F55/D6</f>
        <v>0</v>
      </c>
    </row>
    <row r="56" spans="1:7" ht="29.1" customHeight="1" thickBot="1" x14ac:dyDescent="0.35">
      <c r="A56" s="21"/>
      <c r="B56" s="19" t="s">
        <v>75</v>
      </c>
      <c r="C56" s="10">
        <v>0</v>
      </c>
      <c r="D56" s="10">
        <v>0</v>
      </c>
      <c r="E56" s="10">
        <f>C56*0.19</f>
        <v>0</v>
      </c>
      <c r="F56" s="10">
        <f>C56+E56</f>
        <v>0</v>
      </c>
      <c r="G56" s="11">
        <f>F56/D6</f>
        <v>0</v>
      </c>
    </row>
    <row r="57" spans="1:7" ht="29.1" customHeight="1" thickBot="1" x14ac:dyDescent="0.35">
      <c r="A57" s="18" t="s">
        <v>76</v>
      </c>
      <c r="B57" s="19" t="s">
        <v>77</v>
      </c>
      <c r="C57" s="10">
        <v>0</v>
      </c>
      <c r="D57" s="10">
        <v>0</v>
      </c>
      <c r="E57" s="10">
        <f>SUM(E58:E62)</f>
        <v>0</v>
      </c>
      <c r="F57" s="10">
        <f>SUM(F58:F62)</f>
        <v>0</v>
      </c>
      <c r="G57" s="10">
        <f>SUM(G58:G62)</f>
        <v>0</v>
      </c>
    </row>
    <row r="58" spans="1:7" ht="32.1" customHeight="1" thickBot="1" x14ac:dyDescent="0.35">
      <c r="A58" s="21"/>
      <c r="B58" s="19" t="s">
        <v>78</v>
      </c>
      <c r="C58" s="10">
        <v>0</v>
      </c>
      <c r="D58" s="10">
        <v>0</v>
      </c>
      <c r="E58" s="10">
        <f>C58*0.19</f>
        <v>0</v>
      </c>
      <c r="F58" s="10">
        <f>C58+E58</f>
        <v>0</v>
      </c>
      <c r="G58" s="11">
        <f>F58/D6</f>
        <v>0</v>
      </c>
    </row>
    <row r="59" spans="1:7" ht="30.9" customHeight="1" thickBot="1" x14ac:dyDescent="0.35">
      <c r="A59" s="21"/>
      <c r="B59" s="19" t="s">
        <v>79</v>
      </c>
      <c r="C59" s="10">
        <v>0</v>
      </c>
      <c r="D59" s="10">
        <v>0</v>
      </c>
      <c r="E59" s="10">
        <v>0</v>
      </c>
      <c r="F59" s="10">
        <f t="shared" ref="F59:F64" si="6">C59+E59</f>
        <v>0</v>
      </c>
      <c r="G59" s="11">
        <f>F59/D6</f>
        <v>0</v>
      </c>
    </row>
    <row r="60" spans="1:7" ht="44.1" customHeight="1" thickBot="1" x14ac:dyDescent="0.35">
      <c r="A60" s="21"/>
      <c r="B60" s="19" t="s">
        <v>80</v>
      </c>
      <c r="C60" s="10">
        <v>0</v>
      </c>
      <c r="D60" s="10">
        <v>0</v>
      </c>
      <c r="E60" s="10">
        <v>0</v>
      </c>
      <c r="F60" s="10">
        <f t="shared" si="6"/>
        <v>0</v>
      </c>
      <c r="G60" s="11">
        <f>F60/D6</f>
        <v>0</v>
      </c>
    </row>
    <row r="61" spans="1:7" ht="30.9" customHeight="1" thickBot="1" x14ac:dyDescent="0.35">
      <c r="A61" s="21"/>
      <c r="B61" s="19" t="s">
        <v>81</v>
      </c>
      <c r="C61" s="10">
        <v>0</v>
      </c>
      <c r="D61" s="10">
        <v>0</v>
      </c>
      <c r="E61" s="10">
        <f>C61*0.19</f>
        <v>0</v>
      </c>
      <c r="F61" s="10">
        <f t="shared" si="6"/>
        <v>0</v>
      </c>
      <c r="G61" s="11">
        <f>F61/D6</f>
        <v>0</v>
      </c>
    </row>
    <row r="62" spans="1:7" ht="29.1" customHeight="1" thickBot="1" x14ac:dyDescent="0.35">
      <c r="A62" s="21"/>
      <c r="B62" s="19" t="s">
        <v>82</v>
      </c>
      <c r="C62" s="10">
        <f>'[1]DO CAP V'!C24</f>
        <v>0</v>
      </c>
      <c r="D62" s="10">
        <v>0</v>
      </c>
      <c r="E62" s="10">
        <f>C62*0.19</f>
        <v>0</v>
      </c>
      <c r="F62" s="10">
        <f t="shared" si="6"/>
        <v>0</v>
      </c>
      <c r="G62" s="11">
        <f>F62/D6</f>
        <v>0</v>
      </c>
    </row>
    <row r="63" spans="1:7" ht="16.2" thickBot="1" x14ac:dyDescent="0.35">
      <c r="A63" s="18" t="s">
        <v>83</v>
      </c>
      <c r="B63" s="19" t="s">
        <v>84</v>
      </c>
      <c r="C63" s="10">
        <v>0</v>
      </c>
      <c r="D63" s="10">
        <v>0</v>
      </c>
      <c r="E63" s="10">
        <f>C63*0.19</f>
        <v>0</v>
      </c>
      <c r="F63" s="10">
        <f t="shared" si="6"/>
        <v>0</v>
      </c>
      <c r="G63" s="10">
        <f>F63/D6</f>
        <v>0</v>
      </c>
    </row>
    <row r="64" spans="1:7" ht="26.1" customHeight="1" thickBot="1" x14ac:dyDescent="0.35">
      <c r="A64" s="18" t="s">
        <v>85</v>
      </c>
      <c r="B64" s="19" t="s">
        <v>86</v>
      </c>
      <c r="C64" s="10">
        <f>'[1]DO CAP V'!C26</f>
        <v>0</v>
      </c>
      <c r="D64" s="10">
        <f>C64/D6</f>
        <v>0</v>
      </c>
      <c r="E64" s="10">
        <f>C64*0.19</f>
        <v>0</v>
      </c>
      <c r="F64" s="10">
        <f t="shared" si="6"/>
        <v>0</v>
      </c>
      <c r="G64" s="10">
        <f>F64/D6</f>
        <v>0</v>
      </c>
    </row>
    <row r="65" spans="1:7" ht="16.2" thickBot="1" x14ac:dyDescent="0.35">
      <c r="A65" s="41" t="s">
        <v>87</v>
      </c>
      <c r="B65" s="42"/>
      <c r="C65" s="13">
        <f>C54+C57+C63+C64</f>
        <v>0</v>
      </c>
      <c r="D65" s="13">
        <f>D54+D57+D63+D64</f>
        <v>0</v>
      </c>
      <c r="E65" s="13">
        <f>E54+E57+E63+E64</f>
        <v>0</v>
      </c>
      <c r="F65" s="13">
        <f>F54+F57+F63+F64</f>
        <v>0</v>
      </c>
      <c r="G65" s="13">
        <f>G54+G57+G63+G64</f>
        <v>0</v>
      </c>
    </row>
    <row r="66" spans="1:7" ht="16.2" thickBot="1" x14ac:dyDescent="0.35">
      <c r="A66" s="38" t="s">
        <v>88</v>
      </c>
      <c r="B66" s="39"/>
      <c r="C66" s="39"/>
      <c r="D66" s="39"/>
      <c r="E66" s="39"/>
      <c r="F66" s="39"/>
      <c r="G66" s="40"/>
    </row>
    <row r="67" spans="1:7" ht="24.9" customHeight="1" thickBot="1" x14ac:dyDescent="0.35">
      <c r="A67" s="18" t="s">
        <v>89</v>
      </c>
      <c r="B67" s="19" t="s">
        <v>90</v>
      </c>
      <c r="C67" s="10">
        <v>0</v>
      </c>
      <c r="D67" s="10">
        <f>C67/D6</f>
        <v>0</v>
      </c>
      <c r="E67" s="10">
        <f>C67*0.19</f>
        <v>0</v>
      </c>
      <c r="F67" s="10">
        <f>C67+E67</f>
        <v>0</v>
      </c>
      <c r="G67" s="11">
        <f>F67/D6</f>
        <v>0</v>
      </c>
    </row>
    <row r="68" spans="1:7" ht="16.2" thickBot="1" x14ac:dyDescent="0.35">
      <c r="A68" s="18" t="s">
        <v>91</v>
      </c>
      <c r="B68" s="19" t="s">
        <v>92</v>
      </c>
      <c r="C68" s="10">
        <v>0</v>
      </c>
      <c r="D68" s="10">
        <f>C68/D6</f>
        <v>0</v>
      </c>
      <c r="E68" s="10">
        <f>C68*0.19</f>
        <v>0</v>
      </c>
      <c r="F68" s="10">
        <f>C68+E68</f>
        <v>0</v>
      </c>
      <c r="G68" s="11">
        <f>F68/D6</f>
        <v>0</v>
      </c>
    </row>
    <row r="69" spans="1:7" ht="16.2" thickBot="1" x14ac:dyDescent="0.35">
      <c r="A69" s="48" t="s">
        <v>93</v>
      </c>
      <c r="B69" s="49"/>
      <c r="C69" s="12">
        <f>SUM(C67:C68)</f>
        <v>0</v>
      </c>
      <c r="D69" s="12">
        <f>SUM(D67:D68)</f>
        <v>0</v>
      </c>
      <c r="E69" s="12">
        <f>SUM(E67:E68)</f>
        <v>0</v>
      </c>
      <c r="F69" s="13">
        <f>SUM(F67:F68)</f>
        <v>0</v>
      </c>
      <c r="G69" s="13">
        <f>SUM(G67:G68)</f>
        <v>0</v>
      </c>
    </row>
    <row r="70" spans="1:7" ht="16.2" thickBot="1" x14ac:dyDescent="0.35">
      <c r="A70" s="48" t="s">
        <v>94</v>
      </c>
      <c r="B70" s="49"/>
      <c r="C70" s="12">
        <f>C16+C18+C43+C52+C65+C69</f>
        <v>2461350</v>
      </c>
      <c r="D70" s="12">
        <f>D16+D18+D43+D52+D65+D69</f>
        <v>500000</v>
      </c>
      <c r="E70" s="12">
        <f>E16+E18+E43+E52+E65+E69</f>
        <v>467656.5</v>
      </c>
      <c r="F70" s="13">
        <f>F16+F18+F43+F52+F65+F69</f>
        <v>2929006.5</v>
      </c>
      <c r="G70" s="13">
        <f>G16+G18+G43+G52+G65+G69</f>
        <v>595000</v>
      </c>
    </row>
    <row r="71" spans="1:7" ht="30" customHeight="1" thickBot="1" x14ac:dyDescent="0.35">
      <c r="A71" s="48" t="s">
        <v>95</v>
      </c>
      <c r="B71" s="49"/>
      <c r="C71" s="12">
        <f>C13+C14+C18+C45+C46+C55</f>
        <v>0</v>
      </c>
      <c r="D71" s="12">
        <f>D13+D14+D18+D45+D46+D55</f>
        <v>0</v>
      </c>
      <c r="E71" s="12">
        <f>E13+E14+E18+E45+E46+E55</f>
        <v>0</v>
      </c>
      <c r="F71" s="13">
        <f>F13+F14+F18+F45+F46+F55</f>
        <v>0</v>
      </c>
      <c r="G71" s="13">
        <f>G13+G14+G18+G45+G46+G55</f>
        <v>0</v>
      </c>
    </row>
    <row r="72" spans="1:7" x14ac:dyDescent="0.3">
      <c r="A72" s="51"/>
      <c r="B72" s="51"/>
      <c r="C72" s="51"/>
      <c r="D72" s="51"/>
      <c r="E72" s="51"/>
      <c r="F72" s="51"/>
      <c r="G72" s="51"/>
    </row>
    <row r="73" spans="1:7" x14ac:dyDescent="0.3">
      <c r="A73" s="52"/>
      <c r="B73" s="52"/>
      <c r="C73" s="52"/>
      <c r="D73" s="52"/>
      <c r="E73" s="52"/>
      <c r="F73" s="52"/>
      <c r="G73" s="52"/>
    </row>
    <row r="74" spans="1:7" x14ac:dyDescent="0.3">
      <c r="A74" s="26" t="s">
        <v>98</v>
      </c>
      <c r="B74" s="26"/>
      <c r="C74" s="47"/>
      <c r="D74" s="47"/>
      <c r="E74" s="47"/>
      <c r="F74" s="47"/>
      <c r="G74" s="16"/>
    </row>
    <row r="75" spans="1:7" ht="27" customHeight="1" x14ac:dyDescent="0.3">
      <c r="A75" s="50" t="s">
        <v>100</v>
      </c>
      <c r="B75" s="50"/>
      <c r="C75" s="47"/>
      <c r="D75" s="47"/>
      <c r="E75" s="47"/>
      <c r="F75" s="47"/>
      <c r="G75" s="16"/>
    </row>
    <row r="76" spans="1:7" ht="27.9" customHeight="1" x14ac:dyDescent="0.3">
      <c r="A76" s="16"/>
      <c r="B76" s="25"/>
      <c r="C76" s="47"/>
      <c r="D76" s="47"/>
      <c r="E76" s="47"/>
      <c r="F76" s="47"/>
      <c r="G76" s="16"/>
    </row>
    <row r="77" spans="1:7" ht="30.9" customHeight="1" x14ac:dyDescent="0.3">
      <c r="B77" s="25"/>
      <c r="C77" s="47"/>
      <c r="D77" s="47"/>
      <c r="E77" s="47"/>
      <c r="F77" s="47"/>
    </row>
  </sheetData>
  <mergeCells count="31">
    <mergeCell ref="C75:F75"/>
    <mergeCell ref="C76:F76"/>
    <mergeCell ref="C77:F77"/>
    <mergeCell ref="A65:B65"/>
    <mergeCell ref="A66:G66"/>
    <mergeCell ref="A69:B69"/>
    <mergeCell ref="A70:B70"/>
    <mergeCell ref="A71:B71"/>
    <mergeCell ref="C74:F74"/>
    <mergeCell ref="A75:B75"/>
    <mergeCell ref="A72:G73"/>
    <mergeCell ref="A7:A9"/>
    <mergeCell ref="B7:B9"/>
    <mergeCell ref="E7:E8"/>
    <mergeCell ref="A53:G53"/>
    <mergeCell ref="A11:G11"/>
    <mergeCell ref="A16:B16"/>
    <mergeCell ref="A17:F17"/>
    <mergeCell ref="A18:B18"/>
    <mergeCell ref="A19:G19"/>
    <mergeCell ref="A21:A23"/>
    <mergeCell ref="A28:A33"/>
    <mergeCell ref="A36:A37"/>
    <mergeCell ref="A43:B43"/>
    <mergeCell ref="A44:G44"/>
    <mergeCell ref="A52:B52"/>
    <mergeCell ref="A1:G1"/>
    <mergeCell ref="A2:G2"/>
    <mergeCell ref="A3:G3"/>
    <mergeCell ref="A4:G4"/>
    <mergeCell ref="B6:C6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nicoleta</cp:lastModifiedBy>
  <cp:lastPrinted>2022-06-17T07:06:06Z</cp:lastPrinted>
  <dcterms:created xsi:type="dcterms:W3CDTF">2022-05-17T06:26:35Z</dcterms:created>
  <dcterms:modified xsi:type="dcterms:W3CDTF">2023-02-21T11:45:07Z</dcterms:modified>
</cp:coreProperties>
</file>